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rFloor Negotiation Desk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"/>
  </numFmts>
  <fonts count="8">
    <font>
      <name val="Calibri"/>
      <family val="2"/>
      <color theme="1"/>
      <sz val="11"/>
      <scheme val="minor"/>
    </font>
    <font>
      <name val="Segoe UI"/>
      <b val="1"/>
      <color rgb="00FFFFFF"/>
      <sz val="13"/>
    </font>
    <font>
      <name val="Segoe UI"/>
      <b val="1"/>
      <color rgb="00FFFFFF"/>
      <sz val="11"/>
    </font>
    <font>
      <name val="Segoe UI"/>
      <b val="1"/>
      <sz val="10"/>
    </font>
    <font>
      <name val="Segoe UI"/>
      <b val="1"/>
      <color rgb="000284C7"/>
      <sz val="10"/>
    </font>
    <font>
      <name val="Segoe UI"/>
      <color rgb="0064748B"/>
      <sz val="9"/>
    </font>
    <font>
      <name val="Segoe UI"/>
      <color rgb="00334155"/>
      <sz val="9"/>
    </font>
    <font>
      <name val="Segoe UI"/>
      <sz val="10"/>
    </font>
  </fonts>
  <fills count="5">
    <fill>
      <patternFill/>
    </fill>
    <fill>
      <patternFill patternType="gray125"/>
    </fill>
    <fill>
      <patternFill patternType="solid">
        <fgColor rgb="000284C7"/>
        <bgColor rgb="000284C7"/>
      </patternFill>
    </fill>
    <fill>
      <patternFill patternType="solid">
        <fgColor rgb="001E293B"/>
        <bgColor rgb="001E293B"/>
      </patternFill>
    </fill>
    <fill>
      <patternFill patternType="solid">
        <fgColor rgb="000F172A"/>
        <bgColor rgb="000F172A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 wrapText="1"/>
    </xf>
    <xf numFmtId="0" fontId="7" fillId="0" borderId="1" pivotButton="0" quotePrefix="0" xfId="0"/>
    <xf numFmtId="164" fontId="7" fillId="0" borderId="1" pivotButton="0" quotePrefix="0" xfId="0"/>
    <xf numFmtId="0" fontId="7" fillId="4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"/>
  <sheetViews>
    <sheetView showGridLines="1" workbookViewId="0">
      <selection activeCell="A1" sqref="A1"/>
    </sheetView>
  </sheetViews>
  <sheetFormatPr baseColWidth="8" defaultRowHeight="15"/>
  <cols>
    <col width="53" customWidth="1" min="1" max="1"/>
    <col width="20" customWidth="1" min="2" max="2"/>
    <col width="30" customWidth="1" min="3" max="3"/>
    <col width="40" customWidth="1" min="4" max="4"/>
  </cols>
  <sheetData>
    <row r="1" ht="40" customHeight="1">
      <c r="A1" s="1" t="inlineStr">
        <is>
          <t>CARFLOOR: USED CAR DEALER COST &amp; NEGOTIATION DESK</t>
        </is>
      </c>
    </row>
    <row r="2"/>
    <row r="3">
      <c r="A3" s="2" t="inlineStr">
        <is>
          <t>VEHICLE ATTRIBUTES</t>
        </is>
      </c>
      <c r="B3" s="2" t="inlineStr">
        <is>
          <t>DATA</t>
        </is>
      </c>
    </row>
    <row r="4">
      <c r="A4" s="3" t="inlineStr">
        <is>
          <t>Vehicle Make &amp; Model</t>
        </is>
      </c>
      <c r="B4" s="3" t="inlineStr">
        <is>
          <t>Used Vehicle</t>
        </is>
      </c>
    </row>
    <row r="5">
      <c r="A5" s="3" t="inlineStr">
        <is>
          <t>Listed Asking Price (Sticker)</t>
        </is>
      </c>
      <c r="B5" s="4" t="n">
        <v>22500</v>
      </c>
    </row>
    <row r="6">
      <c r="A6" s="3" t="inlineStr">
        <is>
          <t>Odometer Mileage</t>
        </is>
      </c>
      <c r="B6" s="3" t="n">
        <v>45000</v>
      </c>
    </row>
    <row r="7"/>
    <row r="8">
      <c r="A8" s="5" t="inlineStr">
        <is>
          <t>DEALER COST COMPONENT</t>
        </is>
      </c>
      <c r="B8" s="5" t="inlineStr">
        <is>
          <t>ESTIMATED AMOUNT</t>
        </is>
      </c>
      <c r="C8" s="5" t="inlineStr">
        <is>
          <t>BENCHMARK FORMULA</t>
        </is>
      </c>
      <c r="D8" s="5" t="inlineStr">
        <is>
          <t>BUYER ACTION GUIDE</t>
        </is>
      </c>
    </row>
    <row r="9">
      <c r="A9" s="3" t="inlineStr">
        <is>
          <t>Estimated Wholesale Trade-In Cost</t>
        </is>
      </c>
      <c r="B9" s="4">
        <f>B5*0.82</f>
        <v/>
      </c>
      <c r="C9" s="3" t="inlineStr">
        <is>
          <t>82% of retail asking</t>
        </is>
      </c>
      <c r="D9" s="3" t="inlineStr">
        <is>
          <t>Dealer's estimated acquisition basis</t>
        </is>
      </c>
    </row>
    <row r="10">
      <c r="A10" s="3" t="inlineStr">
        <is>
          <t>Reconditioning &amp; Mechanical Prep</t>
        </is>
      </c>
      <c r="B10" s="4" t="n">
        <v>850</v>
      </c>
      <c r="C10" s="3" t="inlineStr">
        <is>
          <t>Fixed regional allowance</t>
        </is>
      </c>
      <c r="D10" s="3" t="inlineStr">
        <is>
          <t>Inspect brakes, tires, and detailing</t>
        </is>
      </c>
    </row>
    <row r="11">
      <c r="A11" s="3" t="inlineStr">
        <is>
          <t>True Dealer Cost Floor</t>
        </is>
      </c>
      <c r="B11" s="4">
        <f>B9+B10</f>
        <v/>
      </c>
      <c r="C11" s="3">
        <f>Acquisition + Recon</f>
        <v/>
      </c>
      <c r="D11" s="3" t="inlineStr">
        <is>
          <t>Absolute bottom walk-away baseline</t>
        </is>
      </c>
    </row>
    <row r="12">
      <c r="A12" s="3" t="inlineStr">
        <is>
          <t>Estimated Dealer Gross Margin</t>
        </is>
      </c>
      <c r="B12" s="4">
        <f>B5-B11</f>
        <v/>
      </c>
      <c r="C12" s="3">
        <f>Asking Price - True Floor</f>
        <v/>
      </c>
      <c r="D12" s="3" t="inlineStr">
        <is>
          <t>Total available negotiation headroom</t>
        </is>
      </c>
    </row>
    <row r="13">
      <c r="A13" s="3" t="inlineStr">
        <is>
          <t>Target Opening Counteroffer</t>
        </is>
      </c>
      <c r="B13" s="4">
        <f>B11*1.03</f>
        <v/>
      </c>
      <c r="C13" s="3">
        <f>True Floor + 3% margin</f>
        <v/>
      </c>
      <c r="D13" s="3" t="inlineStr">
        <is>
          <t>Make this opening offer in writing</t>
        </is>
      </c>
    </row>
    <row r="14">
      <c r="A14" s="3" t="inlineStr">
        <is>
          <t>Walk-Away Ceiling Price</t>
        </is>
      </c>
      <c r="B14" s="4">
        <f>B11*1.06</f>
        <v/>
      </c>
      <c r="C14" s="3">
        <f>True Floor + 6% margin</f>
        <v/>
      </c>
      <c r="D14" s="3" t="inlineStr">
        <is>
          <t>Never pay above this number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2026-10-08T13:57:04Z</dcterms:created>
  <dcterms:modified xmlns:dcterms="http://purl.org/dc/terms/" xmlns:xsi="http://www.w3.org/2001/XMLSchema-instance" xsi:type="dcterms:W3CDTF">2026-10-08T13:57:04Z</dcterms:modified>
</cp:coreProperties>
</file>