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Stock Budget &amp; Shopp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2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0284C7"/>
      <sz val="10"/>
    </font>
    <font>
      <name val="Segoe UI"/>
      <color rgb="0064748B"/>
      <sz val="9"/>
    </font>
    <font>
      <name val="Segoe UI"/>
      <b val="1"/>
      <color rgb="00059669"/>
      <sz val="10"/>
    </font>
    <font>
      <name val="Segoe UI"/>
      <color rgb="00475569"/>
      <sz val="9"/>
    </font>
    <font>
      <name val="Segoe UI"/>
      <b val="1"/>
      <color rgb="000F172A"/>
      <sz val="11"/>
    </font>
    <font>
      <name val="Segoe UI"/>
      <b val="1"/>
      <color rgb="00BE123C"/>
      <sz val="12"/>
    </font>
    <font>
      <name val="Segoe UI"/>
      <sz val="10"/>
    </font>
  </fonts>
  <fills count="6">
    <fill>
      <patternFill/>
    </fill>
    <fill>
      <patternFill patternType="gray125"/>
    </fill>
    <fill>
      <patternFill patternType="solid">
        <fgColor rgb="00BE123C"/>
        <bgColor rgb="00BE123C"/>
      </patternFill>
    </fill>
    <fill>
      <patternFill patternType="solid">
        <fgColor rgb="001E293B"/>
        <bgColor rgb="001E293B"/>
      </patternFill>
    </fill>
    <fill>
      <patternFill patternType="solid">
        <fgColor rgb="000F172A"/>
        <bgColor rgb="000F172A"/>
      </patternFill>
    </fill>
    <fill>
      <patternFill patternType="solid">
        <fgColor rgb="00FFE4E6"/>
        <bgColor rgb="00FFE4E6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 wrapText="1"/>
    </xf>
    <xf numFmtId="0" fontId="11" fillId="0" borderId="1" pivotButton="0" quotePrefix="0" xfId="0"/>
    <xf numFmtId="0" fontId="11" fillId="0" borderId="1" applyAlignment="1" pivotButton="0" quotePrefix="0" xfId="0">
      <alignment horizontal="center"/>
    </xf>
    <xf numFmtId="0" fontId="11" fillId="4" borderId="1" applyAlignment="1" pivotButton="0" quotePrefix="0" xfId="0">
      <alignment horizontal="center" vertical="center" wrapText="1"/>
    </xf>
    <xf numFmtId="164" fontId="11" fillId="0" borderId="1" pivotButton="0" quotePrefix="0" xfId="0"/>
    <xf numFmtId="164" fontId="11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1" workbookViewId="0">
      <selection activeCell="A1" sqref="A1"/>
    </sheetView>
  </sheetViews>
  <sheetFormatPr baseColWidth="8" defaultRowHeight="15"/>
  <cols>
    <col width="77" customWidth="1" min="1" max="1"/>
    <col width="17" customWidth="1" min="2" max="2"/>
    <col width="35" customWidth="1" min="3" max="3"/>
    <col width="20" customWidth="1" min="4" max="4"/>
    <col width="33" customWidth="1" min="5" max="5"/>
  </cols>
  <sheetData>
    <row r="1" ht="40" customHeight="1">
      <c r="A1" s="1" t="inlineStr">
        <is>
          <t>BARSTOCK: EVENT BAR ALLOCATION &amp; SHOPPING CHECKLIST</t>
        </is>
      </c>
    </row>
    <row r="2" ht="20" customHeight="1">
      <c r="A2" s="2" t="inlineStr">
        <is>
          <t>Personalized Wedding Bar Model • Generated Oct 08, 2026 • Omnimorph Tools</t>
        </is>
      </c>
    </row>
    <row r="3"/>
    <row r="4">
      <c r="A4" s="3" t="inlineStr">
        <is>
          <t>VARIABLE INPUTS</t>
        </is>
      </c>
      <c r="B4" s="3" t="inlineStr">
        <is>
          <t>YOUR VALUE</t>
        </is>
      </c>
      <c r="C4" s="3" t="inlineStr">
        <is>
          <t>UNIT / DESCRIPTION</t>
        </is>
      </c>
    </row>
    <row r="5">
      <c r="A5" s="4" t="inlineStr">
        <is>
          <t>Guest Count</t>
        </is>
      </c>
      <c r="B5" s="5" t="n">
        <v>120</v>
      </c>
      <c r="C5" s="4" t="inlineStr">
        <is>
          <t>Total adult attendees</t>
        </is>
      </c>
    </row>
    <row r="6">
      <c r="A6" s="4" t="inlineStr">
        <is>
          <t>Reception Duration</t>
        </is>
      </c>
      <c r="B6" s="5" t="n">
        <v>5</v>
      </c>
      <c r="C6" s="4" t="inlineStr">
        <is>
          <t>Hours of bar service</t>
        </is>
      </c>
    </row>
    <row r="7">
      <c r="A7" s="4" t="inlineStr">
        <is>
          <t>Average Drinks / Hour</t>
        </is>
      </c>
      <c r="B7" s="5" t="n">
        <v>1.1</v>
      </c>
      <c r="C7" s="4" t="inlineStr">
        <is>
          <t>Standard consumption curve</t>
        </is>
      </c>
    </row>
    <row r="8">
      <c r="A8" s="4" t="n"/>
      <c r="B8" s="4" t="n"/>
      <c r="C8" s="4" t="n"/>
    </row>
    <row r="9"/>
    <row r="10">
      <c r="A10" s="6" t="inlineStr">
        <is>
          <t>BEVERAGE CATEGORY</t>
        </is>
      </c>
      <c r="B10" s="6" t="inlineStr">
        <is>
          <t>FORMULA %</t>
        </is>
      </c>
      <c r="C10" s="6" t="inlineStr">
        <is>
          <t>BOTTLES / UNITS</t>
        </is>
      </c>
      <c r="D10" s="6" t="inlineStr">
        <is>
          <t>EST. RETAIL COST</t>
        </is>
      </c>
      <c r="E10" s="6" t="inlineStr">
        <is>
          <t>STORE RETURN POLICY</t>
        </is>
      </c>
    </row>
    <row r="11">
      <c r="A11" s="4" t="inlineStr">
        <is>
          <t>Red &amp; White Wine (750ml)</t>
        </is>
      </c>
      <c r="B11" s="5" t="inlineStr">
        <is>
          <t>40%</t>
        </is>
      </c>
      <c r="C11" s="5">
        <f>ROUNDUP((B5*B6*B7*0.4)/5, 0)</f>
        <v/>
      </c>
      <c r="D11" s="7">
        <f>C11*14.5</f>
        <v/>
      </c>
      <c r="E11" s="4" t="inlineStr">
        <is>
          <t>Full Unopened Case Return</t>
        </is>
      </c>
    </row>
    <row r="12">
      <c r="A12" s="4" t="inlineStr">
        <is>
          <t>Sparkling Toast Wine (750ml)</t>
        </is>
      </c>
      <c r="B12" s="5" t="inlineStr">
        <is>
          <t>Toast</t>
        </is>
      </c>
      <c r="C12" s="5">
        <f>ROUNDUP(B5/6, 0)</f>
        <v/>
      </c>
      <c r="D12" s="7">
        <f>C12*16.0</f>
        <v/>
      </c>
      <c r="E12" s="4" t="inlineStr">
        <is>
          <t>Full Unopened Case Return</t>
        </is>
      </c>
    </row>
    <row r="13">
      <c r="A13" s="4" t="inlineStr">
        <is>
          <t>Beer &amp; Hard Seltzers (24-pk)</t>
        </is>
      </c>
      <c r="B13" s="5" t="inlineStr">
        <is>
          <t>35%</t>
        </is>
      </c>
      <c r="C13" s="5">
        <f>ROUNDUP((B5*B6*B7*0.35)/24, 0)</f>
        <v/>
      </c>
      <c r="D13" s="7">
        <f>C13*32.0</f>
        <v/>
      </c>
      <c r="E13" s="4" t="inlineStr">
        <is>
          <t>Costco / Total Wine Return</t>
        </is>
      </c>
    </row>
    <row r="14">
      <c r="A14" s="4" t="inlineStr">
        <is>
          <t>Spirits &amp; Handles (750ml)</t>
        </is>
      </c>
      <c r="B14" s="5" t="inlineStr">
        <is>
          <t>25%</t>
        </is>
      </c>
      <c r="C14" s="5">
        <f>ROUNDUP((B5*B6*B7*0.25)/16, 0)</f>
        <v/>
      </c>
      <c r="D14" s="7">
        <f>C14*24.0</f>
        <v/>
      </c>
      <c r="E14" s="4" t="inlineStr">
        <is>
          <t>Varies by State Regulation</t>
        </is>
      </c>
    </row>
    <row r="15">
      <c r="A15" s="4" t="inlineStr">
        <is>
          <t>Bar Ice (20 lb Bags)</t>
        </is>
      </c>
      <c r="B15" s="5" t="inlineStr">
        <is>
          <t>1.5 lbs/guest</t>
        </is>
      </c>
      <c r="C15" s="5">
        <f>ROUNDUP((B5*1.5)/20, 0)</f>
        <v/>
      </c>
      <c r="D15" s="7">
        <f>C15*4.5</f>
        <v/>
      </c>
      <c r="E15" s="4" t="inlineStr">
        <is>
          <t>Non-Returnable (Keep Chilled)</t>
        </is>
      </c>
    </row>
    <row r="16">
      <c r="A16" s="4" t="n"/>
      <c r="B16" s="4" t="n"/>
      <c r="C16" s="4" t="n"/>
      <c r="D16" s="4" t="n"/>
      <c r="E16" s="4" t="n"/>
    </row>
    <row r="17">
      <c r="A17" s="4" t="inlineStr">
        <is>
          <t>ESTIMATED TOTAL BUDGET</t>
        </is>
      </c>
      <c r="B17" s="4" t="n"/>
      <c r="C17" s="4" t="n"/>
      <c r="D17" s="8">
        <f>SUM(D11:D15)</f>
        <v/>
      </c>
      <c r="E17" s="4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2026-10-08T13:57:02Z</dcterms:created>
  <dcterms:modified xmlns:dcterms="http://purl.org/dc/terms/" xmlns:xsi="http://www.w3.org/2001/XMLSchema-instance" xsi:type="dcterms:W3CDTF">2026-10-08T13:57:02Z</dcterms:modified>
</cp:coreProperties>
</file>